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Лист1!$A$1:$H$40</definedName>
  </definedNames>
  <calcPr calcId="145621"/>
</workbook>
</file>

<file path=xl/calcChain.xml><?xml version="1.0" encoding="utf-8"?>
<calcChain xmlns="http://schemas.openxmlformats.org/spreadsheetml/2006/main">
  <c r="D10" i="1" l="1"/>
  <c r="H8" i="1" l="1"/>
  <c r="H30" i="1" l="1"/>
  <c r="H27" i="1"/>
  <c r="H22" i="1"/>
  <c r="H15" i="1"/>
  <c r="H10" i="1"/>
  <c r="G16" i="1"/>
  <c r="G30" i="1"/>
  <c r="C38" i="1" l="1"/>
  <c r="B38" i="1"/>
  <c r="H13" i="1" l="1"/>
  <c r="H21" i="1"/>
  <c r="H18" i="1"/>
  <c r="H19" i="1"/>
  <c r="G18" i="1"/>
  <c r="G19" i="1"/>
  <c r="B31" i="1" l="1"/>
  <c r="D30" i="1"/>
  <c r="D15" i="1" l="1"/>
  <c r="H14" i="1" l="1"/>
  <c r="G17" i="1"/>
  <c r="F8" i="1"/>
  <c r="G27" i="1"/>
  <c r="D19" i="1"/>
  <c r="C8" i="1"/>
  <c r="B8" i="1"/>
  <c r="G25" i="1"/>
  <c r="G10" i="1"/>
  <c r="H11" i="1"/>
  <c r="E8" i="1"/>
  <c r="C31" i="1"/>
  <c r="F20" i="1"/>
  <c r="E20" i="1"/>
  <c r="C20" i="1"/>
  <c r="H20" i="1" s="1"/>
  <c r="B20" i="1"/>
  <c r="F38" i="1"/>
  <c r="D25" i="1"/>
  <c r="D26" i="1" l="1"/>
  <c r="G26" i="1"/>
  <c r="H26" i="1"/>
  <c r="F31" i="1"/>
  <c r="H28" i="1"/>
  <c r="E31" i="1"/>
  <c r="G28" i="1" l="1"/>
  <c r="D31" i="1"/>
  <c r="G29" i="1" l="1"/>
  <c r="G22" i="1" l="1"/>
  <c r="H29" i="1"/>
  <c r="H12" i="1"/>
  <c r="D28" i="1"/>
  <c r="D22" i="1"/>
  <c r="H25" i="1"/>
  <c r="H9" i="1"/>
  <c r="E38" i="1"/>
  <c r="G14" i="1"/>
  <c r="G13" i="1"/>
  <c r="G12" i="1"/>
  <c r="G11" i="1"/>
  <c r="G9" i="1"/>
  <c r="E23" i="1"/>
  <c r="C23" i="1"/>
  <c r="B23" i="1"/>
  <c r="G21" i="1"/>
  <c r="D27" i="1"/>
  <c r="D29" i="1"/>
  <c r="D21" i="1"/>
  <c r="D20" i="1"/>
  <c r="D13" i="1"/>
  <c r="D14" i="1"/>
  <c r="D11" i="1"/>
  <c r="D9" i="1"/>
  <c r="D12" i="1"/>
  <c r="B32" i="1" l="1"/>
  <c r="E32" i="1"/>
  <c r="C32" i="1"/>
  <c r="G31" i="1"/>
  <c r="G20" i="1"/>
  <c r="F23" i="1"/>
  <c r="H23" i="1" s="1"/>
  <c r="G8" i="1"/>
  <c r="D8" i="1"/>
  <c r="H31" i="1"/>
  <c r="D23" i="1" l="1"/>
  <c r="G23" i="1"/>
  <c r="F32" i="1"/>
</calcChain>
</file>

<file path=xl/sharedStrings.xml><?xml version="1.0" encoding="utf-8"?>
<sst xmlns="http://schemas.openxmlformats.org/spreadsheetml/2006/main" count="49" uniqueCount="47">
  <si>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</si>
  <si>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</si>
  <si>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</si>
  <si>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</si>
  <si>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</si>
  <si>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</si>
  <si>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</si>
  <si>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</si>
  <si>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</si>
  <si>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</si>
  <si>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</si>
  <si>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</si>
  <si>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</si>
  <si>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</si>
  <si>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</si>
  <si>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</si>
  <si>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</si>
  <si>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</si>
  <si>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</si>
  <si>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</si>
  <si>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Председатель
комитета финансов администрации 
Марксовского муниципального района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</si>
  <si>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</si>
  <si>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</si>
  <si>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</si>
  <si>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</si>
  <si>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</si>
  <si>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</si>
  <si>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</si>
  <si>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</si>
  <si>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</si>
  <si>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</si>
  <si>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</si>
  <si>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</si>
  <si>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>Кассовое исполнение</t>
  </si>
  <si>
    <t>Бюджетные назначения</t>
  </si>
  <si>
    <t xml:space="preserve">Кассовое исполнение </t>
  </si>
  <si>
    <t>Источники финансирования дефицита бюджета - всего:</t>
  </si>
  <si>
    <t>Приложение № 3</t>
  </si>
  <si>
    <t>Инициативные платежи</t>
  </si>
  <si>
    <t>налоги  на товары (работы, услуги), реализуемые на территории   Российской Федерации</t>
  </si>
  <si>
    <t>прочие неналоговые доходы</t>
  </si>
  <si>
    <t>невыясненные поступления</t>
  </si>
  <si>
    <t xml:space="preserve"> об исполнении бюджета Зоркинского муниципального образования за 2023 год в сравнении с 2022 годом</t>
  </si>
  <si>
    <t>за  2022 год</t>
  </si>
  <si>
    <t>за 2023 год</t>
  </si>
  <si>
    <t>Темп роста, в % (2023 г./ 2022 г.)</t>
  </si>
  <si>
    <t>Привлечение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</si>
</sst>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11" fillId="0" borderId="0" xfId="0" applyFont="1"/>
    <xf numFmtId="164" fontId="4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zoomScaleSheetLayoutView="87" workbookViewId="0">
      <selection activeCell="K14" sqref="K14"/>
    </sheetView>
  </sheetViews>
  <sheetFormatPr defaultRowHeight="15" x14ac:dyDescent="0.25"/>
  <cols>
    <col min="1" max="1" width="42.7109375" customWidth="1"/>
    <col min="2" max="2" width="14" customWidth="1"/>
    <col min="3" max="3" width="14.42578125" customWidth="1"/>
    <col min="4" max="4" width="13" customWidth="1"/>
    <col min="5" max="5" width="15.42578125" customWidth="1"/>
    <col min="6" max="6" width="14.42578125" customWidth="1"/>
    <col min="7" max="7" width="12.85546875" customWidth="1"/>
    <col min="8" max="8" width="12" customWidth="1"/>
  </cols>
  <sheetData>
    <row r="1" spans="1:8" ht="15.75" x14ac:dyDescent="0.25">
      <c r="G1" s="23" t="s">
        <v>37</v>
      </c>
      <c r="H1" s="23"/>
    </row>
    <row r="2" spans="1:8" ht="15.75" x14ac:dyDescent="0.25">
      <c r="A2" s="24" t="s">
        <v>23</v>
      </c>
      <c r="B2" s="24"/>
      <c r="C2" s="24"/>
      <c r="D2" s="24"/>
      <c r="E2" s="24"/>
      <c r="F2" s="24"/>
      <c r="G2" s="24"/>
      <c r="H2" s="24"/>
    </row>
    <row r="3" spans="1:8" ht="18" customHeight="1" x14ac:dyDescent="0.25">
      <c r="A3" s="33" t="s">
        <v>42</v>
      </c>
      <c r="B3" s="33"/>
      <c r="C3" s="33"/>
      <c r="D3" s="33"/>
      <c r="E3" s="33"/>
      <c r="F3" s="33"/>
      <c r="G3" s="33"/>
      <c r="H3" s="33"/>
    </row>
    <row r="4" spans="1:8" ht="17.25" customHeight="1" x14ac:dyDescent="0.25">
      <c r="A4" s="1"/>
      <c r="B4" s="1"/>
      <c r="C4" s="1"/>
      <c r="D4" s="2"/>
      <c r="E4" s="1"/>
      <c r="F4" s="1"/>
      <c r="G4" s="2"/>
      <c r="H4" s="2" t="s">
        <v>16</v>
      </c>
    </row>
    <row r="5" spans="1:8" ht="17.25" customHeight="1" x14ac:dyDescent="0.25">
      <c r="A5" s="34" t="s">
        <v>0</v>
      </c>
      <c r="B5" s="36" t="s">
        <v>43</v>
      </c>
      <c r="C5" s="37"/>
      <c r="D5" s="38"/>
      <c r="E5" s="39" t="s">
        <v>44</v>
      </c>
      <c r="F5" s="40"/>
      <c r="G5" s="41"/>
      <c r="H5" s="42" t="s">
        <v>45</v>
      </c>
    </row>
    <row r="6" spans="1:8" ht="59.25" customHeight="1" x14ac:dyDescent="0.25">
      <c r="A6" s="35"/>
      <c r="B6" s="15" t="s">
        <v>32</v>
      </c>
      <c r="C6" s="15" t="s">
        <v>33</v>
      </c>
      <c r="D6" s="15" t="s">
        <v>15</v>
      </c>
      <c r="E6" s="15" t="s">
        <v>34</v>
      </c>
      <c r="F6" s="15" t="s">
        <v>35</v>
      </c>
      <c r="G6" s="15" t="s">
        <v>15</v>
      </c>
      <c r="H6" s="43"/>
    </row>
    <row r="7" spans="1:8" x14ac:dyDescent="0.25">
      <c r="A7" s="26" t="s">
        <v>1</v>
      </c>
      <c r="B7" s="26"/>
      <c r="C7" s="26"/>
      <c r="D7" s="26"/>
      <c r="E7" s="26"/>
      <c r="F7" s="26"/>
      <c r="G7" s="26"/>
      <c r="H7" s="26"/>
    </row>
    <row r="8" spans="1:8" x14ac:dyDescent="0.25">
      <c r="A8" s="4" t="s">
        <v>2</v>
      </c>
      <c r="B8" s="5">
        <f>SUM(B9:B19)</f>
        <v>14254.300000000001</v>
      </c>
      <c r="C8" s="5">
        <f>SUM(C9:C19)</f>
        <v>13501.9</v>
      </c>
      <c r="D8" s="5">
        <f>C8/B8*100</f>
        <v>94.721592782528774</v>
      </c>
      <c r="E8" s="12">
        <f>SUM(E9:E19)</f>
        <v>14526</v>
      </c>
      <c r="F8" s="12">
        <f>SUM(F9:F19)</f>
        <v>13178.099999999999</v>
      </c>
      <c r="G8" s="12">
        <f t="shared" ref="G8:G19" si="0">F8/E8*100</f>
        <v>90.720776538620399</v>
      </c>
      <c r="H8" s="21">
        <f>SUM(F8/C8)*100</f>
        <v>97.601819003251393</v>
      </c>
    </row>
    <row r="9" spans="1:8" ht="30" x14ac:dyDescent="0.25">
      <c r="A9" s="6" t="s">
        <v>18</v>
      </c>
      <c r="B9" s="3">
        <v>2340</v>
      </c>
      <c r="C9" s="3">
        <v>1288.4000000000001</v>
      </c>
      <c r="D9" s="3">
        <f t="shared" ref="D9:D20" si="1">C9/B9*100</f>
        <v>55.05982905982907</v>
      </c>
      <c r="E9" s="3">
        <v>3165.5</v>
      </c>
      <c r="F9" s="3">
        <v>1468.5</v>
      </c>
      <c r="G9" s="13">
        <f t="shared" si="0"/>
        <v>46.390775548886431</v>
      </c>
      <c r="H9" s="21">
        <f>SUM(F9/C9)*100</f>
        <v>113.9785780813412</v>
      </c>
    </row>
    <row r="10" spans="1:8" ht="30" customHeight="1" x14ac:dyDescent="0.25">
      <c r="A10" s="6" t="s">
        <v>39</v>
      </c>
      <c r="B10" s="3">
        <v>5811</v>
      </c>
      <c r="C10" s="3">
        <v>6705.8</v>
      </c>
      <c r="D10" s="3">
        <f t="shared" si="1"/>
        <v>115.39838237824816</v>
      </c>
      <c r="E10" s="3">
        <v>6039.4</v>
      </c>
      <c r="F10" s="3">
        <v>7029.7</v>
      </c>
      <c r="G10" s="13">
        <f t="shared" si="0"/>
        <v>116.39732423750704</v>
      </c>
      <c r="H10" s="21">
        <f>SUM(F10/C10)*100</f>
        <v>104.83014703689344</v>
      </c>
    </row>
    <row r="11" spans="1:8" x14ac:dyDescent="0.25">
      <c r="A11" s="6" t="s">
        <v>29</v>
      </c>
      <c r="B11" s="3">
        <v>1086.3</v>
      </c>
      <c r="C11" s="3">
        <v>1062.4000000000001</v>
      </c>
      <c r="D11" s="3">
        <f>C11/B11*100</f>
        <v>97.799871122157796</v>
      </c>
      <c r="E11" s="3">
        <v>1105.9000000000001</v>
      </c>
      <c r="F11" s="3">
        <v>1010.3</v>
      </c>
      <c r="G11" s="13">
        <f t="shared" si="0"/>
        <v>91.355457093769772</v>
      </c>
      <c r="H11" s="21">
        <f t="shared" ref="H11:H23" si="2">SUM(F11/C11)*100</f>
        <v>95.096009036144565</v>
      </c>
    </row>
    <row r="12" spans="1:8" x14ac:dyDescent="0.25">
      <c r="A12" s="6" t="s">
        <v>27</v>
      </c>
      <c r="B12" s="3">
        <v>4212.2</v>
      </c>
      <c r="C12" s="3">
        <v>3648.7</v>
      </c>
      <c r="D12" s="3">
        <f t="shared" si="1"/>
        <v>86.622192678410329</v>
      </c>
      <c r="E12" s="3">
        <v>3921.5</v>
      </c>
      <c r="F12" s="3">
        <v>3447.8</v>
      </c>
      <c r="G12" s="13">
        <f t="shared" si="0"/>
        <v>87.920438607675649</v>
      </c>
      <c r="H12" s="21">
        <f t="shared" si="2"/>
        <v>94.493929344698131</v>
      </c>
    </row>
    <row r="13" spans="1:8" x14ac:dyDescent="0.25">
      <c r="A13" s="6" t="s">
        <v>28</v>
      </c>
      <c r="B13" s="3">
        <v>22.2</v>
      </c>
      <c r="C13" s="3">
        <v>18.399999999999999</v>
      </c>
      <c r="D13" s="3">
        <f>C13/B13*100</f>
        <v>82.882882882882882</v>
      </c>
      <c r="E13" s="3">
        <v>22.2</v>
      </c>
      <c r="F13" s="3">
        <v>14</v>
      </c>
      <c r="G13" s="13">
        <f t="shared" si="0"/>
        <v>63.063063063063062</v>
      </c>
      <c r="H13" s="21">
        <f t="shared" si="2"/>
        <v>76.08695652173914</v>
      </c>
    </row>
    <row r="14" spans="1:8" ht="48.75" customHeight="1" x14ac:dyDescent="0.25">
      <c r="A14" s="6" t="s">
        <v>3</v>
      </c>
      <c r="B14" s="3">
        <v>128.6</v>
      </c>
      <c r="C14" s="3">
        <v>125</v>
      </c>
      <c r="D14" s="3">
        <f t="shared" si="1"/>
        <v>97.200622083981344</v>
      </c>
      <c r="E14" s="3">
        <v>128.6</v>
      </c>
      <c r="F14" s="3">
        <v>64.900000000000006</v>
      </c>
      <c r="G14" s="13">
        <f t="shared" si="0"/>
        <v>50.466562986003119</v>
      </c>
      <c r="H14" s="21">
        <f t="shared" si="2"/>
        <v>51.92</v>
      </c>
    </row>
    <row r="15" spans="1:8" ht="35.25" customHeight="1" x14ac:dyDescent="0.25">
      <c r="A15" s="6" t="s">
        <v>25</v>
      </c>
      <c r="B15" s="3">
        <v>80</v>
      </c>
      <c r="C15" s="3">
        <v>79.599999999999994</v>
      </c>
      <c r="D15" s="3">
        <f t="shared" si="1"/>
        <v>99.499999999999986</v>
      </c>
      <c r="E15" s="3">
        <v>0</v>
      </c>
      <c r="F15" s="3"/>
      <c r="G15" s="13"/>
      <c r="H15" s="21">
        <f t="shared" si="2"/>
        <v>0</v>
      </c>
    </row>
    <row r="16" spans="1:8" ht="28.5" customHeight="1" x14ac:dyDescent="0.25">
      <c r="A16" s="6" t="s">
        <v>4</v>
      </c>
      <c r="B16" s="3"/>
      <c r="C16" s="3"/>
      <c r="D16" s="3"/>
      <c r="E16" s="3">
        <v>25</v>
      </c>
      <c r="F16" s="3">
        <v>25</v>
      </c>
      <c r="G16" s="13">
        <f t="shared" si="0"/>
        <v>100</v>
      </c>
      <c r="H16" s="21"/>
    </row>
    <row r="17" spans="1:8" hidden="1" x14ac:dyDescent="0.25">
      <c r="A17" s="6" t="s">
        <v>38</v>
      </c>
      <c r="B17" s="3"/>
      <c r="C17" s="3"/>
      <c r="D17" s="3"/>
      <c r="E17" s="3"/>
      <c r="F17" s="3"/>
      <c r="G17" s="13" t="e">
        <f t="shared" si="0"/>
        <v>#DIV/0!</v>
      </c>
      <c r="H17" s="21"/>
    </row>
    <row r="18" spans="1:8" hidden="1" x14ac:dyDescent="0.25">
      <c r="A18" s="6" t="s">
        <v>41</v>
      </c>
      <c r="B18" s="3"/>
      <c r="C18" s="3"/>
      <c r="D18" s="3"/>
      <c r="E18" s="3"/>
      <c r="F18" s="3"/>
      <c r="G18" s="13" t="e">
        <f t="shared" si="0"/>
        <v>#DIV/0!</v>
      </c>
      <c r="H18" s="21" t="e">
        <f t="shared" si="2"/>
        <v>#DIV/0!</v>
      </c>
    </row>
    <row r="19" spans="1:8" x14ac:dyDescent="0.25">
      <c r="A19" s="6" t="s">
        <v>40</v>
      </c>
      <c r="B19" s="3">
        <v>574</v>
      </c>
      <c r="C19" s="3">
        <v>573.6</v>
      </c>
      <c r="D19" s="3">
        <f t="shared" si="1"/>
        <v>99.930313588850183</v>
      </c>
      <c r="E19" s="3">
        <v>117.9</v>
      </c>
      <c r="F19" s="3">
        <v>117.9</v>
      </c>
      <c r="G19" s="13">
        <f t="shared" si="0"/>
        <v>100</v>
      </c>
      <c r="H19" s="21">
        <f t="shared" si="2"/>
        <v>20.55439330543933</v>
      </c>
    </row>
    <row r="20" spans="1:8" x14ac:dyDescent="0.25">
      <c r="A20" s="4" t="s">
        <v>5</v>
      </c>
      <c r="B20" s="5">
        <f>B21</f>
        <v>18685.099999999999</v>
      </c>
      <c r="C20" s="5">
        <f>C21</f>
        <v>18685.099999999999</v>
      </c>
      <c r="D20" s="5">
        <f t="shared" si="1"/>
        <v>100</v>
      </c>
      <c r="E20" s="12">
        <f>E21</f>
        <v>18639.900000000001</v>
      </c>
      <c r="F20" s="12">
        <f>F21</f>
        <v>18639.900000000001</v>
      </c>
      <c r="G20" s="12">
        <f t="shared" ref="G20:G23" si="3">F20/E20*100</f>
        <v>100</v>
      </c>
      <c r="H20" s="20">
        <f>SUM(F20/C20)*100</f>
        <v>99.758096023034412</v>
      </c>
    </row>
    <row r="21" spans="1:8" ht="29.25" customHeight="1" x14ac:dyDescent="0.25">
      <c r="A21" s="6" t="s">
        <v>19</v>
      </c>
      <c r="B21" s="13">
        <v>18685.099999999999</v>
      </c>
      <c r="C21" s="3">
        <v>18685.099999999999</v>
      </c>
      <c r="D21" s="3">
        <f>C21/B21*100</f>
        <v>100</v>
      </c>
      <c r="E21" s="13">
        <v>18639.900000000001</v>
      </c>
      <c r="F21" s="3">
        <v>18639.900000000001</v>
      </c>
      <c r="G21" s="13">
        <f t="shared" si="3"/>
        <v>100</v>
      </c>
      <c r="H21" s="21">
        <f t="shared" si="2"/>
        <v>99.758096023034412</v>
      </c>
    </row>
    <row r="22" spans="1:8" ht="19.5" hidden="1" customHeight="1" x14ac:dyDescent="0.3">
      <c r="A22" s="6" t="s">
        <v>22</v>
      </c>
      <c r="B22" s="3"/>
      <c r="C22" s="3"/>
      <c r="D22" s="3" t="e">
        <f>C22/B22*100</f>
        <v>#DIV/0!</v>
      </c>
      <c r="E22" s="3"/>
      <c r="F22" s="3"/>
      <c r="G22" s="13" t="e">
        <f t="shared" si="3"/>
        <v>#DIV/0!</v>
      </c>
      <c r="H22" s="21" t="e">
        <f t="shared" si="2"/>
        <v>#DIV/0!</v>
      </c>
    </row>
    <row r="23" spans="1:8" x14ac:dyDescent="0.25">
      <c r="A23" s="16" t="s">
        <v>6</v>
      </c>
      <c r="B23" s="17">
        <f>B8+B20</f>
        <v>32939.4</v>
      </c>
      <c r="C23" s="17">
        <f>C8+C20</f>
        <v>32187</v>
      </c>
      <c r="D23" s="17">
        <f>C23/B23*100</f>
        <v>97.715805388076276</v>
      </c>
      <c r="E23" s="17">
        <f>E8+E20</f>
        <v>33165.9</v>
      </c>
      <c r="F23" s="17">
        <f>F8+F20</f>
        <v>31818</v>
      </c>
      <c r="G23" s="17">
        <f t="shared" si="3"/>
        <v>95.935885955152727</v>
      </c>
      <c r="H23" s="21">
        <f t="shared" si="2"/>
        <v>98.853574424457079</v>
      </c>
    </row>
    <row r="24" spans="1:8" x14ac:dyDescent="0.25">
      <c r="A24" s="27" t="s">
        <v>7</v>
      </c>
      <c r="B24" s="28"/>
      <c r="C24" s="28"/>
      <c r="D24" s="28"/>
      <c r="E24" s="28"/>
      <c r="F24" s="28"/>
      <c r="G24" s="28"/>
      <c r="H24" s="29"/>
    </row>
    <row r="25" spans="1:8" ht="18.75" customHeight="1" x14ac:dyDescent="0.25">
      <c r="A25" s="9" t="s">
        <v>8</v>
      </c>
      <c r="B25" s="10">
        <v>9506.7000000000007</v>
      </c>
      <c r="C25" s="10">
        <v>7932.4</v>
      </c>
      <c r="D25" s="10">
        <f>C25/B25*100</f>
        <v>83.440100139901318</v>
      </c>
      <c r="E25" s="10">
        <v>12420.8</v>
      </c>
      <c r="F25" s="10">
        <v>12358.3</v>
      </c>
      <c r="G25" s="13">
        <f>F25/E25*100</f>
        <v>99.496811799562025</v>
      </c>
      <c r="H25" s="21">
        <f t="shared" ref="H25:H31" si="4">SUM(F25/C25)*100</f>
        <v>155.79521960566788</v>
      </c>
    </row>
    <row r="26" spans="1:8" ht="18.75" customHeight="1" x14ac:dyDescent="0.25">
      <c r="A26" s="9" t="s">
        <v>31</v>
      </c>
      <c r="B26" s="10">
        <v>263.60000000000002</v>
      </c>
      <c r="C26" s="10">
        <v>263.60000000000002</v>
      </c>
      <c r="D26" s="10">
        <f t="shared" ref="D26" si="5">C26/B26*100</f>
        <v>100</v>
      </c>
      <c r="E26" s="10">
        <v>288.10000000000002</v>
      </c>
      <c r="F26" s="10">
        <v>288.10000000000002</v>
      </c>
      <c r="G26" s="13">
        <f t="shared" ref="G26:G27" si="6">F26/E26*100</f>
        <v>100</v>
      </c>
      <c r="H26" s="21">
        <f t="shared" si="4"/>
        <v>109.29438543247345</v>
      </c>
    </row>
    <row r="27" spans="1:8" x14ac:dyDescent="0.25">
      <c r="A27" s="6" t="s">
        <v>9</v>
      </c>
      <c r="B27" s="3">
        <v>20551</v>
      </c>
      <c r="C27" s="3">
        <v>14829</v>
      </c>
      <c r="D27" s="3">
        <f t="shared" ref="D27:D30" si="7">C27/B27*100</f>
        <v>72.157072648532917</v>
      </c>
      <c r="E27" s="3">
        <v>26523.3</v>
      </c>
      <c r="F27" s="3">
        <v>19561.900000000001</v>
      </c>
      <c r="G27" s="13">
        <f t="shared" si="6"/>
        <v>73.753643023304051</v>
      </c>
      <c r="H27" s="21">
        <f t="shared" si="4"/>
        <v>131.91651493694789</v>
      </c>
    </row>
    <row r="28" spans="1:8" x14ac:dyDescent="0.25">
      <c r="A28" s="6" t="s">
        <v>10</v>
      </c>
      <c r="B28" s="3">
        <v>2604.5</v>
      </c>
      <c r="C28" s="3">
        <v>2593.1999999999998</v>
      </c>
      <c r="D28" s="3">
        <f t="shared" si="7"/>
        <v>99.566135534651551</v>
      </c>
      <c r="E28" s="3">
        <v>363.1</v>
      </c>
      <c r="F28" s="3">
        <v>353.9</v>
      </c>
      <c r="G28" s="13">
        <f>F28/E28*100</f>
        <v>97.466262737537861</v>
      </c>
      <c r="H28" s="21">
        <f t="shared" si="4"/>
        <v>13.647231220114145</v>
      </c>
    </row>
    <row r="29" spans="1:8" x14ac:dyDescent="0.25">
      <c r="A29" s="6" t="s">
        <v>11</v>
      </c>
      <c r="B29" s="3">
        <v>125.8</v>
      </c>
      <c r="C29" s="3">
        <v>125.8</v>
      </c>
      <c r="D29" s="3">
        <f t="shared" si="7"/>
        <v>100</v>
      </c>
      <c r="E29" s="3">
        <v>125.8</v>
      </c>
      <c r="F29" s="3">
        <v>125.8</v>
      </c>
      <c r="G29" s="13">
        <f t="shared" ref="G29:G30" si="8">F29/E29*100</f>
        <v>100</v>
      </c>
      <c r="H29" s="21">
        <f t="shared" si="4"/>
        <v>100</v>
      </c>
    </row>
    <row r="30" spans="1:8" ht="30" hidden="1" x14ac:dyDescent="0.25">
      <c r="A30" s="6" t="s">
        <v>12</v>
      </c>
      <c r="B30" s="3"/>
      <c r="C30" s="3"/>
      <c r="D30" s="3" t="e">
        <f t="shared" si="7"/>
        <v>#DIV/0!</v>
      </c>
      <c r="E30" s="3"/>
      <c r="F30" s="3"/>
      <c r="G30" s="13" t="e">
        <f t="shared" si="8"/>
        <v>#DIV/0!</v>
      </c>
      <c r="H30" s="21" t="e">
        <f t="shared" si="4"/>
        <v>#DIV/0!</v>
      </c>
    </row>
    <row r="31" spans="1:8" x14ac:dyDescent="0.25">
      <c r="A31" s="4" t="s">
        <v>6</v>
      </c>
      <c r="B31" s="5">
        <f>B25+B26+B27+B28+B29+B30</f>
        <v>33051.600000000006</v>
      </c>
      <c r="C31" s="5">
        <f>C25+C26+C27+C28+C29+C30</f>
        <v>25744</v>
      </c>
      <c r="D31" s="5">
        <f>C31/B31*100</f>
        <v>77.890329061225458</v>
      </c>
      <c r="E31" s="5">
        <f>E25+E26+E27+E28+E29+E30</f>
        <v>39721.1</v>
      </c>
      <c r="F31" s="5">
        <f>F25+F26+F27+F28+F29+F30</f>
        <v>32688.000000000004</v>
      </c>
      <c r="G31" s="12">
        <f>F31/E31*100</f>
        <v>82.293793475004478</v>
      </c>
      <c r="H31" s="20">
        <f t="shared" si="4"/>
        <v>126.97327532628964</v>
      </c>
    </row>
    <row r="32" spans="1:8" ht="30" x14ac:dyDescent="0.25">
      <c r="A32" s="6" t="s">
        <v>17</v>
      </c>
      <c r="B32" s="3">
        <f>B23-B31</f>
        <v>-112.20000000000437</v>
      </c>
      <c r="C32" s="3">
        <f>C23-C31</f>
        <v>6443</v>
      </c>
      <c r="D32" s="3"/>
      <c r="E32" s="13">
        <f>E23-E31</f>
        <v>-6555.1999999999971</v>
      </c>
      <c r="F32" s="13">
        <f>F23-F31</f>
        <v>-870.00000000000364</v>
      </c>
      <c r="G32" s="13"/>
      <c r="H32" s="22"/>
    </row>
    <row r="33" spans="1:8" x14ac:dyDescent="0.25">
      <c r="A33" s="30" t="s">
        <v>13</v>
      </c>
      <c r="B33" s="31"/>
      <c r="C33" s="31"/>
      <c r="D33" s="31"/>
      <c r="E33" s="31"/>
      <c r="F33" s="31"/>
      <c r="G33" s="31"/>
      <c r="H33" s="32"/>
    </row>
    <row r="34" spans="1:8" ht="29.25" customHeight="1" x14ac:dyDescent="0.25">
      <c r="A34" s="6" t="s">
        <v>26</v>
      </c>
      <c r="B34" s="3">
        <v>0</v>
      </c>
      <c r="C34" s="3">
        <v>0</v>
      </c>
      <c r="D34" s="3"/>
      <c r="E34" s="3">
        <v>0</v>
      </c>
      <c r="F34" s="3">
        <v>0</v>
      </c>
      <c r="G34" s="13"/>
      <c r="H34" s="11"/>
    </row>
    <row r="35" spans="1:8" ht="75" x14ac:dyDescent="0.25">
      <c r="A35" s="14" t="s">
        <v>46</v>
      </c>
      <c r="B35" s="3">
        <v>0</v>
      </c>
      <c r="C35" s="3">
        <v>0</v>
      </c>
      <c r="D35" s="3"/>
      <c r="E35" s="3">
        <v>0</v>
      </c>
      <c r="F35" s="3">
        <v>0</v>
      </c>
      <c r="G35" s="13"/>
      <c r="H35" s="11"/>
    </row>
    <row r="36" spans="1:8" ht="78.75" customHeight="1" x14ac:dyDescent="0.25">
      <c r="A36" s="14" t="s">
        <v>30</v>
      </c>
      <c r="B36" s="3">
        <v>0</v>
      </c>
      <c r="C36" s="3">
        <v>0</v>
      </c>
      <c r="D36" s="3"/>
      <c r="E36" s="3">
        <v>0</v>
      </c>
      <c r="F36" s="3">
        <v>0</v>
      </c>
      <c r="G36" s="13"/>
      <c r="H36" s="11"/>
    </row>
    <row r="37" spans="1:8" ht="31.5" customHeight="1" x14ac:dyDescent="0.25">
      <c r="A37" s="6" t="s">
        <v>14</v>
      </c>
      <c r="B37" s="3">
        <v>112.2</v>
      </c>
      <c r="C37" s="3">
        <v>-6443</v>
      </c>
      <c r="D37" s="3"/>
      <c r="E37" s="3">
        <v>6555.2</v>
      </c>
      <c r="F37" s="3">
        <v>870</v>
      </c>
      <c r="G37" s="13"/>
      <c r="H37" s="11"/>
    </row>
    <row r="38" spans="1:8" ht="28.5" x14ac:dyDescent="0.25">
      <c r="A38" s="4" t="s">
        <v>36</v>
      </c>
      <c r="B38" s="12">
        <f>SUM(B34:B37)</f>
        <v>112.2</v>
      </c>
      <c r="C38" s="12">
        <f>SUM(C34:C37)</f>
        <v>-6443</v>
      </c>
      <c r="D38" s="5"/>
      <c r="E38" s="12">
        <f>SUM(E34:E37)</f>
        <v>6555.2</v>
      </c>
      <c r="F38" s="12">
        <f>SUM(F34:F37)</f>
        <v>870</v>
      </c>
      <c r="G38" s="12"/>
      <c r="H38" s="11"/>
    </row>
    <row r="39" spans="1:8" x14ac:dyDescent="0.25">
      <c r="A39" s="7"/>
      <c r="B39" s="8"/>
      <c r="C39" s="8"/>
      <c r="D39" s="8"/>
      <c r="E39" s="8"/>
      <c r="F39" s="8"/>
      <c r="G39" s="8"/>
    </row>
    <row r="40" spans="1:8" ht="47.25" x14ac:dyDescent="0.25">
      <c r="A40" s="18" t="s">
        <v>20</v>
      </c>
      <c r="B40" s="19"/>
      <c r="C40" s="25"/>
      <c r="D40" s="25"/>
      <c r="E40" s="19" t="s">
        <v>24</v>
      </c>
      <c r="F40" s="25" t="s">
        <v>21</v>
      </c>
      <c r="G40" s="25"/>
      <c r="H40" s="25"/>
    </row>
  </sheetData>
  <mergeCells count="12">
    <mergeCell ref="G1:H1"/>
    <mergeCell ref="A2:H2"/>
    <mergeCell ref="C40:D40"/>
    <mergeCell ref="F40:H40"/>
    <mergeCell ref="A7:H7"/>
    <mergeCell ref="A24:H24"/>
    <mergeCell ref="A33:H33"/>
    <mergeCell ref="A3:H3"/>
    <mergeCell ref="A5:A6"/>
    <mergeCell ref="B5:D5"/>
    <mergeCell ref="E5:G5"/>
    <mergeCell ref="H5:H6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1" orientation="portrait" r:id="rId1"/>
  <rowBreaks count="1" manualBreakCount="1"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Лазарева</cp:lastModifiedBy>
  <cp:lastPrinted>2024-01-26T06:52:04Z</cp:lastPrinted>
  <dcterms:created xsi:type="dcterms:W3CDTF">2016-03-17T11:05:02Z</dcterms:created>
  <dcterms:modified xsi:type="dcterms:W3CDTF">2024-01-26T06:52:31Z</dcterms:modified>
</cp:coreProperties>
</file>